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llo\Desktop\"/>
    </mc:Choice>
  </mc:AlternateContent>
  <bookViews>
    <workbookView xWindow="0" yWindow="0" windowWidth="20490" windowHeight="7620"/>
  </bookViews>
  <sheets>
    <sheet name="Ellips 2016 V3,2" sheetId="1" r:id="rId1"/>
  </sheets>
  <definedNames>
    <definedName name="_xlnm.Print_Area" localSheetId="0">'Ellips 2016 V3,2'!$A$2:$K$39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F5" i="1" l="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B5" i="1"/>
  <c r="B6" i="1" s="1"/>
  <c r="G4" i="1"/>
  <c r="J4" i="1" s="1"/>
  <c r="E4" i="1"/>
  <c r="G5" i="1" l="1"/>
  <c r="J5" i="1" s="1"/>
  <c r="I5" i="1" s="1"/>
  <c r="D4" i="1"/>
  <c r="E5" i="1"/>
  <c r="D5" i="1" s="1"/>
  <c r="I4" i="1"/>
  <c r="K4" i="1"/>
  <c r="B7" i="1"/>
  <c r="E6" i="1"/>
  <c r="G6" i="1"/>
  <c r="J6" i="1" s="1"/>
  <c r="K5" i="1" l="1"/>
  <c r="B8" i="1"/>
  <c r="E7" i="1"/>
  <c r="G7" i="1"/>
  <c r="J7" i="1" s="1"/>
  <c r="I6" i="1"/>
  <c r="K6" i="1"/>
  <c r="D6" i="1"/>
  <c r="D7" i="1" l="1"/>
  <c r="K7" i="1"/>
  <c r="I7" i="1"/>
  <c r="E8" i="1"/>
  <c r="B9" i="1"/>
  <c r="G8" i="1"/>
  <c r="J8" i="1" s="1"/>
  <c r="E9" i="1" l="1"/>
  <c r="G9" i="1"/>
  <c r="J9" i="1" s="1"/>
  <c r="B10" i="1"/>
  <c r="I8" i="1"/>
  <c r="D8" i="1"/>
  <c r="K8" i="1"/>
  <c r="I9" i="1" l="1"/>
  <c r="G10" i="1"/>
  <c r="J10" i="1" s="1"/>
  <c r="B11" i="1"/>
  <c r="E10" i="1"/>
  <c r="D9" i="1"/>
  <c r="K9" i="1"/>
  <c r="D10" i="1" l="1"/>
  <c r="K10" i="1"/>
  <c r="G11" i="1"/>
  <c r="J11" i="1" s="1"/>
  <c r="B12" i="1"/>
  <c r="E11" i="1"/>
  <c r="I10" i="1"/>
  <c r="K11" i="1" l="1"/>
  <c r="D11" i="1"/>
  <c r="G12" i="1"/>
  <c r="J12" i="1" s="1"/>
  <c r="B13" i="1"/>
  <c r="E12" i="1"/>
  <c r="I11" i="1"/>
  <c r="D12" i="1" l="1"/>
  <c r="K12" i="1"/>
  <c r="B14" i="1"/>
  <c r="E13" i="1"/>
  <c r="G13" i="1"/>
  <c r="J13" i="1" s="1"/>
  <c r="I12" i="1"/>
  <c r="K13" i="1" l="1"/>
  <c r="D13" i="1"/>
  <c r="I13" i="1"/>
  <c r="B15" i="1"/>
  <c r="E14" i="1"/>
  <c r="G14" i="1"/>
  <c r="J14" i="1" s="1"/>
  <c r="B16" i="1" l="1"/>
  <c r="E15" i="1"/>
  <c r="G15" i="1"/>
  <c r="J15" i="1" s="1"/>
  <c r="D14" i="1"/>
  <c r="K14" i="1"/>
  <c r="I14" i="1"/>
  <c r="I15" i="1" l="1"/>
  <c r="K15" i="1"/>
  <c r="D15" i="1"/>
  <c r="E16" i="1"/>
  <c r="G16" i="1"/>
  <c r="J16" i="1" s="1"/>
  <c r="B17" i="1"/>
  <c r="B18" i="1" l="1"/>
  <c r="E17" i="1"/>
  <c r="G17" i="1"/>
  <c r="J17" i="1" s="1"/>
  <c r="D16" i="1"/>
  <c r="K16" i="1"/>
  <c r="I16" i="1"/>
  <c r="I17" i="1" l="1"/>
  <c r="D17" i="1"/>
  <c r="K17" i="1"/>
  <c r="G18" i="1"/>
  <c r="J18" i="1" s="1"/>
  <c r="B19" i="1"/>
  <c r="E18" i="1"/>
  <c r="D18" i="1" l="1"/>
  <c r="K18" i="1"/>
  <c r="B20" i="1"/>
  <c r="E19" i="1"/>
  <c r="G19" i="1"/>
  <c r="J19" i="1" s="1"/>
  <c r="I18" i="1"/>
  <c r="I19" i="1" l="1"/>
  <c r="B21" i="1"/>
  <c r="E20" i="1"/>
  <c r="G20" i="1"/>
  <c r="J20" i="1" s="1"/>
  <c r="K19" i="1"/>
  <c r="D19" i="1"/>
  <c r="E21" i="1" l="1"/>
  <c r="B22" i="1"/>
  <c r="G21" i="1"/>
  <c r="J21" i="1" s="1"/>
  <c r="I20" i="1"/>
  <c r="D20" i="1"/>
  <c r="K20" i="1"/>
  <c r="I21" i="1" l="1"/>
  <c r="G22" i="1"/>
  <c r="J22" i="1" s="1"/>
  <c r="B23" i="1"/>
  <c r="E22" i="1"/>
  <c r="K21" i="1"/>
  <c r="D21" i="1"/>
  <c r="D22" i="1" l="1"/>
  <c r="K22" i="1"/>
  <c r="I22" i="1"/>
  <c r="G23" i="1"/>
  <c r="J23" i="1" s="1"/>
  <c r="B24" i="1"/>
  <c r="E23" i="1"/>
  <c r="K23" i="1" l="1"/>
  <c r="D23" i="1"/>
  <c r="G24" i="1"/>
  <c r="J24" i="1" s="1"/>
  <c r="B25" i="1"/>
  <c r="E24" i="1"/>
  <c r="I23" i="1"/>
  <c r="D24" i="1" l="1"/>
  <c r="K24" i="1"/>
  <c r="I24" i="1"/>
  <c r="B26" i="1"/>
  <c r="E25" i="1"/>
  <c r="G25" i="1"/>
  <c r="J25" i="1" s="1"/>
  <c r="I25" i="1" l="1"/>
  <c r="B27" i="1"/>
  <c r="E26" i="1"/>
  <c r="G26" i="1"/>
  <c r="J26" i="1" s="1"/>
  <c r="D25" i="1"/>
  <c r="K25" i="1"/>
  <c r="I26" i="1" l="1"/>
  <c r="B28" i="1"/>
  <c r="E27" i="1"/>
  <c r="G27" i="1"/>
  <c r="J27" i="1" s="1"/>
  <c r="D26" i="1"/>
  <c r="K26" i="1"/>
  <c r="D27" i="1" l="1"/>
  <c r="K27" i="1"/>
  <c r="I27" i="1"/>
  <c r="B29" i="1"/>
  <c r="E28" i="1"/>
  <c r="G28" i="1"/>
  <c r="J28" i="1" s="1"/>
  <c r="I28" i="1" l="1"/>
  <c r="D28" i="1"/>
  <c r="K28" i="1"/>
  <c r="B30" i="1"/>
  <c r="E29" i="1"/>
  <c r="G29" i="1"/>
  <c r="J29" i="1" s="1"/>
  <c r="G30" i="1" l="1"/>
  <c r="J30" i="1" s="1"/>
  <c r="E30" i="1"/>
  <c r="B31" i="1"/>
  <c r="I29" i="1"/>
  <c r="K29" i="1"/>
  <c r="D29" i="1"/>
  <c r="G31" i="1" l="1"/>
  <c r="J31" i="1" s="1"/>
  <c r="E31" i="1"/>
  <c r="B32" i="1"/>
  <c r="D30" i="1"/>
  <c r="K30" i="1"/>
  <c r="I30" i="1"/>
  <c r="G32" i="1" l="1"/>
  <c r="J32" i="1" s="1"/>
  <c r="B33" i="1"/>
  <c r="E32" i="1"/>
  <c r="K31" i="1"/>
  <c r="D31" i="1"/>
  <c r="I31" i="1"/>
  <c r="K32" i="1" l="1"/>
  <c r="D32" i="1"/>
  <c r="G33" i="1"/>
  <c r="J33" i="1" s="1"/>
  <c r="B34" i="1"/>
  <c r="E33" i="1"/>
  <c r="I32" i="1"/>
  <c r="B35" i="1" l="1"/>
  <c r="E34" i="1"/>
  <c r="G34" i="1"/>
  <c r="J34" i="1" s="1"/>
  <c r="I33" i="1"/>
  <c r="D33" i="1"/>
  <c r="K33" i="1"/>
  <c r="I34" i="1" l="1"/>
  <c r="D34" i="1"/>
  <c r="K34" i="1"/>
  <c r="B36" i="1"/>
  <c r="E35" i="1"/>
  <c r="G35" i="1"/>
  <c r="J35" i="1" s="1"/>
  <c r="I35" i="1" l="1"/>
  <c r="D35" i="1"/>
  <c r="K35" i="1"/>
  <c r="B37" i="1"/>
  <c r="E36" i="1"/>
  <c r="G36" i="1"/>
  <c r="J36" i="1" s="1"/>
  <c r="D36" i="1" l="1"/>
  <c r="K36" i="1"/>
  <c r="I36" i="1"/>
  <c r="B38" i="1"/>
  <c r="E37" i="1"/>
  <c r="G37" i="1"/>
  <c r="J37" i="1" s="1"/>
  <c r="D37" i="1" l="1"/>
  <c r="K37" i="1"/>
  <c r="I37" i="1"/>
  <c r="B39" i="1"/>
  <c r="E38" i="1"/>
  <c r="G38" i="1"/>
  <c r="J38" i="1" s="1"/>
  <c r="G39" i="1" l="1"/>
  <c r="J39" i="1" s="1"/>
  <c r="E39" i="1"/>
  <c r="K38" i="1"/>
  <c r="D38" i="1"/>
  <c r="I38" i="1"/>
  <c r="I39" i="1" l="1"/>
  <c r="D39" i="1"/>
  <c r="K39" i="1"/>
</calcChain>
</file>

<file path=xl/comments1.xml><?xml version="1.0" encoding="utf-8"?>
<comments xmlns="http://schemas.openxmlformats.org/spreadsheetml/2006/main">
  <authors>
    <author>jockos</author>
  </authors>
  <commentList>
    <comment ref="A1" authorId="0" shapeId="0">
      <text>
        <r>
          <rPr>
            <b/>
            <sz val="9"/>
            <color indexed="81"/>
            <rFont val="Tahoma"/>
            <family val="2"/>
          </rPr>
          <t>Shellopan:</t>
        </r>
        <r>
          <rPr>
            <sz val="9"/>
            <color indexed="81"/>
            <rFont val="Tahoma"/>
            <family val="2"/>
          </rPr>
          <t xml:space="preserve">
update B4, F2 and F4 cells 
and/or
C and H columns</t>
        </r>
      </text>
    </comment>
    <comment ref="F2" authorId="0" shapeId="0">
      <text>
        <r>
          <rPr>
            <b/>
            <sz val="9"/>
            <color indexed="81"/>
            <rFont val="Tahoma"/>
            <family val="2"/>
          </rPr>
          <t>change this value from adjust note/dimple ratio for higher notes</t>
        </r>
        <r>
          <rPr>
            <sz val="9"/>
            <color indexed="81"/>
            <rFont val="Tahoma"/>
            <family val="2"/>
          </rPr>
          <t xml:space="preserve">
1 = same note ratio for all notes
1,03 or other = smaller dimples on higher notes</t>
        </r>
      </text>
    </comment>
    <comment ref="B4" authorId="0" shapeId="0">
      <text>
        <r>
          <rPr>
            <b/>
            <sz val="9"/>
            <color indexed="81"/>
            <rFont val="Tahoma"/>
            <family val="2"/>
          </rPr>
          <t>shellopan:</t>
        </r>
        <r>
          <rPr>
            <sz val="9"/>
            <color indexed="81"/>
            <rFont val="Tahoma"/>
            <family val="2"/>
          </rPr>
          <t xml:space="preserve">
starting surface for lowest note</t>
        </r>
      </text>
    </comment>
  </commentList>
</comments>
</file>

<file path=xl/sharedStrings.xml><?xml version="1.0" encoding="utf-8"?>
<sst xmlns="http://schemas.openxmlformats.org/spreadsheetml/2006/main" count="25" uniqueCount="20">
  <si>
    <t>note #</t>
  </si>
  <si>
    <t>note surface mm²</t>
  </si>
  <si>
    <t>note ratio</t>
  </si>
  <si>
    <t>long axys mm</t>
  </si>
  <si>
    <t>short axys mm</t>
  </si>
  <si>
    <t>note/dimple ratio</t>
  </si>
  <si>
    <t>dimple surface mm²</t>
  </si>
  <si>
    <t>dimple ratio</t>
  </si>
  <si>
    <t>www.shellopan.fr</t>
  </si>
  <si>
    <t>Shellopan - note / dimple size calc tool</t>
  </si>
  <si>
    <t>shortest "tunable field" size ( fith axys mm)</t>
  </si>
  <si>
    <t>Q/A :</t>
  </si>
  <si>
    <r>
      <rPr>
        <b/>
        <sz val="11"/>
        <color theme="1"/>
        <rFont val="Calibri"/>
        <family val="2"/>
        <scheme val="minor"/>
      </rPr>
      <t>What can I do with the F2 cell ?</t>
    </r>
    <r>
      <rPr>
        <sz val="11"/>
        <color theme="1"/>
        <rFont val="Calibri"/>
        <family val="2"/>
        <scheme val="minor"/>
      </rPr>
      <t xml:space="preserve"> You can control the progression of the ratio between notes and dimples. For smaller notes, if you have a too big dimple, it may be hard to tune the note because you will not have enough space between the dimple and the note border. The color code in colum "K" give you a visual information on this space.</t>
    </r>
  </si>
  <si>
    <r>
      <rPr>
        <b/>
        <sz val="11"/>
        <color theme="1"/>
        <rFont val="Calibri"/>
        <family val="2"/>
        <scheme val="minor"/>
      </rPr>
      <t>Is it possible to make dimples only with laser cut steel of those dimensions ?</t>
    </r>
    <r>
      <rPr>
        <sz val="11"/>
        <color theme="1"/>
        <rFont val="Calibri"/>
        <family val="2"/>
        <scheme val="minor"/>
      </rPr>
      <t xml:space="preserve"> No, if you cut your molds with the external size, it will be hard to make the dimple only and you will mark the steel on the note border during the process. Some people like it and some people find that it's not good to create the note membrane or for tuning. Again, this is an important personal choice and if you want to make the dimple only, just cut the steel 1cm around the dimple hole.</t>
    </r>
  </si>
  <si>
    <r>
      <rPr>
        <b/>
        <sz val="11"/>
        <color theme="1"/>
        <rFont val="Calibri"/>
        <family val="2"/>
        <scheme val="minor"/>
      </rPr>
      <t>Any advise if I want to use a press ?</t>
    </r>
    <r>
      <rPr>
        <sz val="11"/>
        <color theme="1"/>
        <rFont val="Calibri"/>
        <family val="2"/>
        <scheme val="minor"/>
      </rPr>
      <t xml:space="preserve"> You don't need a huge press, few tons are enough to make dimple and 20 tons is enough to press a really marked (too much ?) note border</t>
    </r>
  </si>
  <si>
    <r>
      <rPr>
        <b/>
        <sz val="11"/>
        <color theme="1"/>
        <rFont val="Calibri"/>
        <family val="2"/>
        <scheme val="minor"/>
      </rPr>
      <t>Any advise for laser cut the molds ?</t>
    </r>
    <r>
      <rPr>
        <sz val="11"/>
        <color theme="1"/>
        <rFont val="Calibri"/>
        <family val="2"/>
        <scheme val="minor"/>
      </rPr>
      <t xml:space="preserve"> Most of the time you don't need to draw all the notes templates, laser cuting companies are able to draw them with the size you will give them. </t>
    </r>
  </si>
  <si>
    <t>usable cells</t>
  </si>
  <si>
    <r>
      <rPr>
        <b/>
        <sz val="11"/>
        <color theme="1"/>
        <rFont val="Calibri"/>
        <family val="2"/>
        <scheme val="minor"/>
      </rPr>
      <t>Can you give me a warranty that I will be able to make a good handpan without changing B4, F2 and/or F4 value ?</t>
    </r>
    <r>
      <rPr>
        <sz val="11"/>
        <color theme="1"/>
        <rFont val="Calibri"/>
        <family val="2"/>
        <scheme val="minor"/>
      </rPr>
      <t xml:space="preserve"> No, I think that you need to adjust all these value. I choose the F2 parameter to gradualy change the note dimple ratio from 4 to 5.. this is only to illustrate how it works. The parameter you will choose will give the personal touch of your creation.</t>
    </r>
  </si>
  <si>
    <r>
      <t xml:space="preserve">Are the note size dependent of the steel thickness ? </t>
    </r>
    <r>
      <rPr>
        <sz val="11"/>
        <color theme="1"/>
        <rFont val="Calibri"/>
        <family val="2"/>
        <scheme val="minor"/>
      </rPr>
      <t>Yes, thicker steel need bigger note size. Just adjust "C4" to change your starting point. Some technic to make shells create unregular thickness distribution, we are making deep drawn shells with hydraulic press to avoid this effect as much as possible.</t>
    </r>
  </si>
  <si>
    <r>
      <rPr>
        <b/>
        <sz val="11"/>
        <color theme="1"/>
        <rFont val="Calibri"/>
        <family val="2"/>
        <scheme val="minor"/>
      </rPr>
      <t>Why do you use note number instead of a clearer "note name" notation ?</t>
    </r>
    <r>
      <rPr>
        <sz val="11"/>
        <color theme="1"/>
        <rFont val="Calibri"/>
        <family val="2"/>
        <scheme val="minor"/>
      </rPr>
      <t xml:space="preserve"> Because I don't know your steel thickness, but not only. Tuner skills are changing in time, most of the time with increasing experiences you will be able to tune the same note with smaller area. The border condition that you're creating during the shaping and the note dimple/ratio have big impact on this note size too. You will find your confort zone only after many try and error. I consider that the first size #0 is the biggest note that is possible to make on a shellopan shell (A2) but of course, even me may find that it's possible to make something lower. Step between 2 note number is 1/2 tone, so you will have 3 full octave in my calc tool.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</si>
</sst>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8"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sz val="9"/>
      <color indexed="81"/>
      <name val="Tahoma"/>
      <family val="2"/>
    </font>
    <font>
      <b/>
      <sz val="9"/>
      <color indexed="81"/>
      <name val="Tahoma"/>
      <family val="2"/>
    </font>
    <font>
      <u/>
      <sz val="11"/>
      <color theme="10"/>
      <name val="Calibri"/>
      <family val="2"/>
      <scheme val="minor"/>
    </font>
    <font>
      <sz val="24"/>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0" fillId="0" borderId="1" xfId="0" applyBorder="1"/>
    <xf numFmtId="164" fontId="0" fillId="0" borderId="1" xfId="0" applyNumberFormat="1" applyBorder="1"/>
    <xf numFmtId="2" fontId="0" fillId="0" borderId="1" xfId="0" applyNumberFormat="1" applyBorder="1"/>
    <xf numFmtId="0" fontId="1" fillId="0" borderId="1" xfId="0" applyFont="1" applyBorder="1" applyAlignment="1">
      <alignment textRotation="90" wrapText="1"/>
    </xf>
    <xf numFmtId="164" fontId="0" fillId="0" borderId="1" xfId="0" applyNumberFormat="1" applyBorder="1" applyAlignment="1">
      <alignment textRotation="90" wrapText="1"/>
    </xf>
    <xf numFmtId="0" fontId="2" fillId="0" borderId="1" xfId="0" applyFont="1" applyBorder="1" applyAlignment="1">
      <alignment textRotation="90" wrapText="1"/>
    </xf>
    <xf numFmtId="0" fontId="0" fillId="0" borderId="1" xfId="0" applyBorder="1" applyAlignment="1">
      <alignment textRotation="90" wrapText="1"/>
    </xf>
    <xf numFmtId="2" fontId="0" fillId="0" borderId="1" xfId="0" applyNumberFormat="1" applyFill="1" applyBorder="1" applyAlignment="1">
      <alignment textRotation="90" wrapText="1"/>
    </xf>
    <xf numFmtId="0" fontId="1" fillId="3" borderId="1" xfId="0" applyFont="1" applyFill="1" applyBorder="1"/>
    <xf numFmtId="164" fontId="0" fillId="3" borderId="1" xfId="0" applyNumberFormat="1" applyFill="1" applyBorder="1"/>
    <xf numFmtId="1" fontId="0" fillId="3" borderId="1" xfId="0" applyNumberFormat="1" applyFill="1" applyBorder="1"/>
    <xf numFmtId="2" fontId="0" fillId="3" borderId="1" xfId="0" applyNumberFormat="1" applyFill="1" applyBorder="1"/>
    <xf numFmtId="164" fontId="0" fillId="0" borderId="0" xfId="0" applyNumberFormat="1"/>
    <xf numFmtId="1" fontId="3" fillId="3" borderId="1" xfId="0" applyNumberFormat="1" applyFont="1" applyFill="1" applyBorder="1"/>
    <xf numFmtId="2" fontId="0" fillId="0" borderId="0" xfId="0" applyNumberFormat="1"/>
    <xf numFmtId="2" fontId="2" fillId="2" borderId="1" xfId="0" applyNumberFormat="1" applyFont="1" applyFill="1" applyBorder="1" applyProtection="1">
      <protection locked="0"/>
    </xf>
    <xf numFmtId="1" fontId="2" fillId="2" borderId="1" xfId="0" applyNumberFormat="1" applyFont="1" applyFill="1" applyBorder="1" applyProtection="1">
      <protection locked="0"/>
    </xf>
    <xf numFmtId="165" fontId="2" fillId="2" borderId="1" xfId="0" applyNumberFormat="1" applyFont="1" applyFill="1" applyBorder="1" applyProtection="1">
      <protection locked="0"/>
    </xf>
    <xf numFmtId="0" fontId="1" fillId="0" borderId="0" xfId="0" applyFont="1"/>
    <xf numFmtId="0" fontId="0" fillId="0" borderId="0" xfId="0" applyProtection="1">
      <protection locked="0"/>
    </xf>
    <xf numFmtId="166" fontId="2" fillId="2" borderId="1" xfId="0" applyNumberFormat="1" applyFont="1" applyFill="1" applyBorder="1" applyProtection="1">
      <protection locked="0"/>
    </xf>
    <xf numFmtId="0" fontId="0" fillId="0" borderId="0" xfId="0" applyAlignment="1">
      <alignment wrapText="1"/>
    </xf>
    <xf numFmtId="0" fontId="6" fillId="0" borderId="2" xfId="1" applyBorder="1" applyAlignment="1"/>
    <xf numFmtId="0" fontId="0" fillId="0" borderId="3" xfId="0" applyBorder="1" applyAlignment="1"/>
    <xf numFmtId="0" fontId="0" fillId="0" borderId="4" xfId="0" applyBorder="1" applyAlignment="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 fillId="0" borderId="0" xfId="0" applyFont="1" applyAlignment="1">
      <alignment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hellopan.fr/"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7"/>
  <sheetViews>
    <sheetView tabSelected="1" zoomScale="110" zoomScaleNormal="110" workbookViewId="0">
      <selection activeCell="F3" sqref="F3"/>
    </sheetView>
  </sheetViews>
  <sheetFormatPr defaultColWidth="11.42578125" defaultRowHeight="15" x14ac:dyDescent="0.25"/>
  <cols>
    <col min="1" max="1" width="8.7109375" customWidth="1"/>
    <col min="2" max="2" width="6" bestFit="1" customWidth="1"/>
    <col min="3" max="3" width="8.7109375" customWidth="1"/>
    <col min="4" max="4" width="5.85546875" style="13" customWidth="1"/>
    <col min="5" max="5" width="6.140625" style="13" customWidth="1"/>
    <col min="6" max="6" width="8.7109375" customWidth="1"/>
    <col min="7" max="7" width="5" bestFit="1" customWidth="1"/>
    <col min="8" max="8" width="8.7109375" customWidth="1"/>
    <col min="9" max="10" width="4.5703125" style="13" bestFit="1" customWidth="1"/>
    <col min="11" max="11" width="8.7109375" style="15" customWidth="1"/>
  </cols>
  <sheetData>
    <row r="1" spans="1:15" ht="31.5" x14ac:dyDescent="0.25">
      <c r="A1" s="26" t="s">
        <v>9</v>
      </c>
      <c r="B1" s="27"/>
      <c r="C1" s="27"/>
      <c r="D1" s="27"/>
      <c r="E1" s="27"/>
      <c r="F1" s="27"/>
      <c r="G1" s="27"/>
      <c r="H1" s="27"/>
      <c r="I1" s="27"/>
      <c r="J1" s="27"/>
      <c r="K1" s="28"/>
    </row>
    <row r="2" spans="1:15" x14ac:dyDescent="0.25">
      <c r="A2" s="23" t="s">
        <v>8</v>
      </c>
      <c r="B2" s="24"/>
      <c r="C2" s="24"/>
      <c r="D2" s="24"/>
      <c r="E2" s="25"/>
      <c r="F2" s="21">
        <v>1.1000000000000001</v>
      </c>
      <c r="G2" s="1"/>
      <c r="H2" s="1"/>
      <c r="I2" s="2"/>
      <c r="J2" s="2"/>
      <c r="K2" s="3"/>
    </row>
    <row r="3" spans="1:15" ht="122.25" customHeight="1" x14ac:dyDescent="0.25">
      <c r="A3" s="4" t="s">
        <v>0</v>
      </c>
      <c r="B3" s="6" t="s">
        <v>1</v>
      </c>
      <c r="C3" s="6" t="s">
        <v>2</v>
      </c>
      <c r="D3" s="5" t="s">
        <v>3</v>
      </c>
      <c r="E3" s="5" t="s">
        <v>4</v>
      </c>
      <c r="F3" s="6" t="s">
        <v>5</v>
      </c>
      <c r="G3" s="7" t="s">
        <v>6</v>
      </c>
      <c r="H3" s="7" t="s">
        <v>7</v>
      </c>
      <c r="I3" s="5" t="s">
        <v>3</v>
      </c>
      <c r="J3" s="5" t="s">
        <v>4</v>
      </c>
      <c r="K3" s="8" t="s">
        <v>10</v>
      </c>
      <c r="L3" s="20" t="s">
        <v>16</v>
      </c>
      <c r="M3" s="20" t="s">
        <v>16</v>
      </c>
      <c r="N3" s="20" t="s">
        <v>16</v>
      </c>
      <c r="O3" s="20" t="s">
        <v>16</v>
      </c>
    </row>
    <row r="4" spans="1:15" x14ac:dyDescent="0.25">
      <c r="A4" s="9">
        <v>0</v>
      </c>
      <c r="B4" s="17">
        <v>25000</v>
      </c>
      <c r="C4" s="18">
        <v>1.25</v>
      </c>
      <c r="D4" s="10">
        <f t="shared" ref="D4:D39" si="0">E4*C4</f>
        <v>199.47114020071635</v>
      </c>
      <c r="E4" s="10">
        <f t="shared" ref="E4:E39" si="1">2*(SQRT(B4/(C4*PI())))</f>
        <v>159.57691216057307</v>
      </c>
      <c r="F4" s="16">
        <v>4</v>
      </c>
      <c r="G4" s="11">
        <f t="shared" ref="G4:G39" si="2">B4/F4</f>
        <v>6250</v>
      </c>
      <c r="H4" s="18">
        <v>1.25</v>
      </c>
      <c r="I4" s="10">
        <f t="shared" ref="I4:I39" si="3">J4*H4</f>
        <v>99.735570100358174</v>
      </c>
      <c r="J4" s="10">
        <f t="shared" ref="J4:J39" si="4">2*(SQRT(G4/(H4*PI())))</f>
        <v>79.788456080286537</v>
      </c>
      <c r="K4" s="12">
        <f t="shared" ref="K4:K39" si="5">E4/2-J4/2</f>
        <v>39.894228040143268</v>
      </c>
      <c r="L4" s="20"/>
      <c r="M4" s="20"/>
      <c r="N4" s="20"/>
      <c r="O4" s="20"/>
    </row>
    <row r="5" spans="1:15" x14ac:dyDescent="0.25">
      <c r="A5" s="9">
        <f>A4+1</f>
        <v>1</v>
      </c>
      <c r="B5" s="14">
        <f>B4/1.059</f>
        <v>23607.176581680833</v>
      </c>
      <c r="C5" s="18">
        <v>1.25</v>
      </c>
      <c r="D5" s="10">
        <f t="shared" si="0"/>
        <v>193.8349515804035</v>
      </c>
      <c r="E5" s="10">
        <f t="shared" si="1"/>
        <v>155.0679612643228</v>
      </c>
      <c r="F5" s="16">
        <f t="shared" ref="F5:F39" si="6">F4*F$2</f>
        <v>4.4000000000000004</v>
      </c>
      <c r="G5" s="11">
        <f t="shared" si="2"/>
        <v>5365.2674049274619</v>
      </c>
      <c r="H5" s="18">
        <v>1.25</v>
      </c>
      <c r="I5" s="10">
        <f t="shared" si="3"/>
        <v>92.40718741007278</v>
      </c>
      <c r="J5" s="10">
        <f t="shared" si="4"/>
        <v>73.925749928058224</v>
      </c>
      <c r="K5" s="12">
        <f t="shared" si="5"/>
        <v>40.57110566813229</v>
      </c>
      <c r="L5" s="20"/>
      <c r="M5" s="20"/>
      <c r="N5" s="20"/>
      <c r="O5" s="20"/>
    </row>
    <row r="6" spans="1:15" x14ac:dyDescent="0.25">
      <c r="A6" s="9">
        <f t="shared" ref="A6:A39" si="7">A5+1</f>
        <v>2</v>
      </c>
      <c r="B6" s="14">
        <f>B5/1.059</f>
        <v>22291.951446346397</v>
      </c>
      <c r="C6" s="18">
        <v>1.25</v>
      </c>
      <c r="D6" s="10">
        <f t="shared" si="0"/>
        <v>188.35801718670101</v>
      </c>
      <c r="E6" s="10">
        <f t="shared" si="1"/>
        <v>150.68641374936081</v>
      </c>
      <c r="F6" s="16">
        <f t="shared" si="6"/>
        <v>4.8400000000000007</v>
      </c>
      <c r="G6" s="11">
        <f t="shared" si="2"/>
        <v>4605.7750922203295</v>
      </c>
      <c r="H6" s="18">
        <v>1.25</v>
      </c>
      <c r="I6" s="10">
        <f t="shared" si="3"/>
        <v>85.617280539409535</v>
      </c>
      <c r="J6" s="10">
        <f t="shared" si="4"/>
        <v>68.493824431527628</v>
      </c>
      <c r="K6" s="12">
        <f t="shared" si="5"/>
        <v>41.096294658916591</v>
      </c>
      <c r="L6" s="20"/>
      <c r="M6" s="20"/>
      <c r="N6" s="20"/>
      <c r="O6" s="20"/>
    </row>
    <row r="7" spans="1:15" x14ac:dyDescent="0.25">
      <c r="A7" s="9">
        <f t="shared" si="7"/>
        <v>3</v>
      </c>
      <c r="B7" s="14">
        <f t="shared" ref="B7:B39" si="8">B6/1.059</f>
        <v>21050.001365766191</v>
      </c>
      <c r="C7" s="18">
        <v>1.25</v>
      </c>
      <c r="D7" s="10">
        <f t="shared" si="0"/>
        <v>183.03583718640562</v>
      </c>
      <c r="E7" s="10">
        <f t="shared" si="1"/>
        <v>146.42866974912448</v>
      </c>
      <c r="F7" s="16">
        <f t="shared" si="6"/>
        <v>5.3240000000000016</v>
      </c>
      <c r="G7" s="11">
        <f t="shared" si="2"/>
        <v>3953.7943962746403</v>
      </c>
      <c r="H7" s="18">
        <v>1.25</v>
      </c>
      <c r="I7" s="10">
        <f t="shared" si="3"/>
        <v>79.326283294765872</v>
      </c>
      <c r="J7" s="10">
        <f t="shared" si="4"/>
        <v>63.461026635812694</v>
      </c>
      <c r="K7" s="12">
        <f t="shared" si="5"/>
        <v>41.483821556655897</v>
      </c>
      <c r="L7" s="20"/>
      <c r="M7" s="20"/>
      <c r="N7" s="20"/>
      <c r="O7" s="20"/>
    </row>
    <row r="8" spans="1:15" x14ac:dyDescent="0.25">
      <c r="A8" s="9">
        <f t="shared" si="7"/>
        <v>4</v>
      </c>
      <c r="B8" s="14">
        <f t="shared" si="8"/>
        <v>19877.243971450607</v>
      </c>
      <c r="C8" s="18">
        <v>1.25</v>
      </c>
      <c r="D8" s="10">
        <f t="shared" si="0"/>
        <v>177.86403889206892</v>
      </c>
      <c r="E8" s="10">
        <f t="shared" si="1"/>
        <v>142.29123111365513</v>
      </c>
      <c r="F8" s="16">
        <f t="shared" si="6"/>
        <v>5.8564000000000025</v>
      </c>
      <c r="G8" s="11">
        <f t="shared" si="2"/>
        <v>3394.1062720187483</v>
      </c>
      <c r="H8" s="18">
        <v>1.25</v>
      </c>
      <c r="I8" s="10">
        <f t="shared" si="3"/>
        <v>73.497536732259874</v>
      </c>
      <c r="J8" s="10">
        <f t="shared" si="4"/>
        <v>58.798029385807901</v>
      </c>
      <c r="K8" s="12">
        <f t="shared" si="5"/>
        <v>41.746600863923618</v>
      </c>
      <c r="L8" s="20"/>
      <c r="M8" s="20"/>
      <c r="N8" s="20"/>
      <c r="O8" s="20"/>
    </row>
    <row r="9" spans="1:15" x14ac:dyDescent="0.25">
      <c r="A9" s="9">
        <f t="shared" si="7"/>
        <v>5</v>
      </c>
      <c r="B9" s="14">
        <f t="shared" si="8"/>
        <v>18769.824335647412</v>
      </c>
      <c r="C9" s="18">
        <v>1.25</v>
      </c>
      <c r="D9" s="10">
        <f t="shared" si="0"/>
        <v>172.83837316941037</v>
      </c>
      <c r="E9" s="10">
        <f t="shared" si="1"/>
        <v>138.27069853552831</v>
      </c>
      <c r="F9" s="16">
        <f t="shared" si="6"/>
        <v>6.4420400000000031</v>
      </c>
      <c r="G9" s="11">
        <f t="shared" si="2"/>
        <v>2913.6460400195283</v>
      </c>
      <c r="H9" s="18">
        <v>1.25</v>
      </c>
      <c r="I9" s="10">
        <f t="shared" si="3"/>
        <v>68.097075538471856</v>
      </c>
      <c r="J9" s="10">
        <f t="shared" si="4"/>
        <v>54.477660430777483</v>
      </c>
      <c r="K9" s="12">
        <f t="shared" si="5"/>
        <v>41.89651905237541</v>
      </c>
      <c r="L9" s="20"/>
      <c r="M9" s="20"/>
      <c r="N9" s="20"/>
      <c r="O9" s="20"/>
    </row>
    <row r="10" spans="1:15" x14ac:dyDescent="0.25">
      <c r="A10" s="9">
        <f t="shared" si="7"/>
        <v>6</v>
      </c>
      <c r="B10" s="14">
        <f t="shared" si="8"/>
        <v>17724.102299950344</v>
      </c>
      <c r="C10" s="18">
        <v>1.25</v>
      </c>
      <c r="D10" s="10">
        <f t="shared" si="0"/>
        <v>167.95471094624077</v>
      </c>
      <c r="E10" s="10">
        <f t="shared" si="1"/>
        <v>134.36376875699261</v>
      </c>
      <c r="F10" s="16">
        <f t="shared" si="6"/>
        <v>7.0862440000000042</v>
      </c>
      <c r="G10" s="11">
        <f t="shared" si="2"/>
        <v>2501.1984204820401</v>
      </c>
      <c r="H10" s="18">
        <v>1.25</v>
      </c>
      <c r="I10" s="10">
        <f t="shared" si="3"/>
        <v>63.093430107528441</v>
      </c>
      <c r="J10" s="10">
        <f t="shared" si="4"/>
        <v>50.474744086022753</v>
      </c>
      <c r="K10" s="12">
        <f t="shared" si="5"/>
        <v>41.94451233548493</v>
      </c>
      <c r="L10" s="20"/>
      <c r="M10" s="20"/>
      <c r="N10" s="20"/>
      <c r="O10" s="20"/>
    </row>
    <row r="11" spans="1:15" x14ac:dyDescent="0.25">
      <c r="A11" s="9">
        <f t="shared" si="7"/>
        <v>7</v>
      </c>
      <c r="B11" s="14">
        <f t="shared" si="8"/>
        <v>16736.640509868124</v>
      </c>
      <c r="C11" s="18">
        <v>1.25</v>
      </c>
      <c r="D11" s="10">
        <f t="shared" si="0"/>
        <v>163.20903982002872</v>
      </c>
      <c r="E11" s="10">
        <f t="shared" si="1"/>
        <v>130.56723185602297</v>
      </c>
      <c r="F11" s="16">
        <f t="shared" si="6"/>
        <v>7.7948684000000057</v>
      </c>
      <c r="G11" s="11">
        <f t="shared" si="2"/>
        <v>2147.1357373869341</v>
      </c>
      <c r="H11" s="18">
        <v>1.25</v>
      </c>
      <c r="I11" s="10">
        <f t="shared" si="3"/>
        <v>58.457443161191392</v>
      </c>
      <c r="J11" s="10">
        <f t="shared" si="4"/>
        <v>46.765954528953117</v>
      </c>
      <c r="K11" s="12">
        <f t="shared" si="5"/>
        <v>41.900638663534927</v>
      </c>
      <c r="L11" s="20"/>
      <c r="M11" s="20"/>
      <c r="N11" s="20"/>
      <c r="O11" s="20"/>
    </row>
    <row r="12" spans="1:15" x14ac:dyDescent="0.25">
      <c r="A12" s="9">
        <f t="shared" si="7"/>
        <v>8</v>
      </c>
      <c r="B12" s="14">
        <f t="shared" si="8"/>
        <v>15804.193116022781</v>
      </c>
      <c r="C12" s="18">
        <v>1.25</v>
      </c>
      <c r="D12" s="10">
        <f t="shared" si="0"/>
        <v>158.59746076132271</v>
      </c>
      <c r="E12" s="10">
        <f t="shared" si="1"/>
        <v>126.87796860905817</v>
      </c>
      <c r="F12" s="16">
        <f t="shared" si="6"/>
        <v>8.5743552400000063</v>
      </c>
      <c r="G12" s="11">
        <f t="shared" si="2"/>
        <v>1843.1931817211214</v>
      </c>
      <c r="H12" s="18">
        <v>1.25</v>
      </c>
      <c r="I12" s="10">
        <f t="shared" si="3"/>
        <v>54.162099843358604</v>
      </c>
      <c r="J12" s="10">
        <f t="shared" si="4"/>
        <v>43.329679874686882</v>
      </c>
      <c r="K12" s="12">
        <f t="shared" si="5"/>
        <v>41.774144367185642</v>
      </c>
      <c r="L12" s="20"/>
      <c r="M12" s="20"/>
      <c r="N12" s="20"/>
      <c r="O12" s="20"/>
    </row>
    <row r="13" spans="1:15" x14ac:dyDescent="0.25">
      <c r="A13" s="9">
        <f t="shared" si="7"/>
        <v>9</v>
      </c>
      <c r="B13" s="14">
        <f t="shared" si="8"/>
        <v>14923.695104837378</v>
      </c>
      <c r="C13" s="18">
        <v>1.25</v>
      </c>
      <c r="D13" s="10">
        <f t="shared" si="0"/>
        <v>154.11618491031984</v>
      </c>
      <c r="E13" s="10">
        <f t="shared" si="1"/>
        <v>123.29294792825588</v>
      </c>
      <c r="F13" s="16">
        <f t="shared" si="6"/>
        <v>9.4317907640000076</v>
      </c>
      <c r="G13" s="11">
        <f t="shared" si="2"/>
        <v>1582.2758878196596</v>
      </c>
      <c r="H13" s="18">
        <v>1.25</v>
      </c>
      <c r="I13" s="10">
        <f t="shared" si="3"/>
        <v>50.182370298902399</v>
      </c>
      <c r="J13" s="10">
        <f t="shared" si="4"/>
        <v>40.145896239121917</v>
      </c>
      <c r="K13" s="12">
        <f t="shared" si="5"/>
        <v>41.573525844566987</v>
      </c>
      <c r="L13" s="20"/>
      <c r="M13" s="20"/>
      <c r="N13" s="20"/>
      <c r="O13" s="20"/>
    </row>
    <row r="14" spans="1:15" x14ac:dyDescent="0.25">
      <c r="A14" s="9">
        <f t="shared" si="7"/>
        <v>10</v>
      </c>
      <c r="B14" s="14">
        <f t="shared" si="8"/>
        <v>14092.252223642472</v>
      </c>
      <c r="C14" s="18">
        <v>1.25</v>
      </c>
      <c r="D14" s="10">
        <f t="shared" si="0"/>
        <v>149.7615304639497</v>
      </c>
      <c r="E14" s="10">
        <f t="shared" si="1"/>
        <v>119.80922437115976</v>
      </c>
      <c r="F14" s="16">
        <f t="shared" si="6"/>
        <v>10.374969840400009</v>
      </c>
      <c r="G14" s="11">
        <f t="shared" si="2"/>
        <v>1358.2933194434368</v>
      </c>
      <c r="H14" s="18">
        <v>1.25</v>
      </c>
      <c r="I14" s="10">
        <f t="shared" si="3"/>
        <v>46.495063819519793</v>
      </c>
      <c r="J14" s="10">
        <f t="shared" si="4"/>
        <v>37.196051055615833</v>
      </c>
      <c r="K14" s="12">
        <f t="shared" si="5"/>
        <v>41.306586657771959</v>
      </c>
      <c r="L14" s="20"/>
      <c r="M14" s="20"/>
      <c r="N14" s="20"/>
      <c r="O14" s="20"/>
    </row>
    <row r="15" spans="1:15" x14ac:dyDescent="0.25">
      <c r="A15" s="9">
        <f t="shared" si="7"/>
        <v>11</v>
      </c>
      <c r="B15" s="14">
        <f t="shared" si="8"/>
        <v>13307.131467084488</v>
      </c>
      <c r="C15" s="18">
        <v>1.25</v>
      </c>
      <c r="D15" s="10">
        <f t="shared" si="0"/>
        <v>145.52991965091582</v>
      </c>
      <c r="E15" s="10">
        <f t="shared" si="1"/>
        <v>116.42393572073266</v>
      </c>
      <c r="F15" s="16">
        <f t="shared" si="6"/>
        <v>11.412466824440012</v>
      </c>
      <c r="G15" s="11">
        <f t="shared" si="2"/>
        <v>1166.0170997024952</v>
      </c>
      <c r="H15" s="18">
        <v>1.25</v>
      </c>
      <c r="I15" s="10">
        <f t="shared" si="3"/>
        <v>43.078693706672155</v>
      </c>
      <c r="J15" s="10">
        <f t="shared" si="4"/>
        <v>34.462954965337723</v>
      </c>
      <c r="K15" s="12">
        <f t="shared" si="5"/>
        <v>40.980490377697464</v>
      </c>
      <c r="L15" s="20"/>
      <c r="M15" s="20"/>
      <c r="N15" s="20"/>
      <c r="O15" s="20"/>
    </row>
    <row r="16" spans="1:15" x14ac:dyDescent="0.25">
      <c r="A16" s="9">
        <f t="shared" si="7"/>
        <v>12</v>
      </c>
      <c r="B16" s="14">
        <f t="shared" si="8"/>
        <v>12565.752093564201</v>
      </c>
      <c r="C16" s="18">
        <v>1.25</v>
      </c>
      <c r="D16" s="10">
        <f t="shared" si="0"/>
        <v>141.41787579220934</v>
      </c>
      <c r="E16" s="10">
        <f t="shared" si="1"/>
        <v>113.13430063376748</v>
      </c>
      <c r="F16" s="16">
        <f t="shared" si="6"/>
        <v>12.553713506884014</v>
      </c>
      <c r="G16" s="11">
        <f t="shared" si="2"/>
        <v>1000.9589661794962</v>
      </c>
      <c r="H16" s="18">
        <v>1.25</v>
      </c>
      <c r="I16" s="10">
        <f t="shared" si="3"/>
        <v>39.913352064142657</v>
      </c>
      <c r="J16" s="10">
        <f t="shared" si="4"/>
        <v>31.930681651314128</v>
      </c>
      <c r="K16" s="12">
        <f t="shared" si="5"/>
        <v>40.601809491226675</v>
      </c>
      <c r="L16" s="20"/>
      <c r="M16" s="20"/>
      <c r="N16" s="20"/>
      <c r="O16" s="20"/>
    </row>
    <row r="17" spans="1:15" x14ac:dyDescent="0.25">
      <c r="A17" s="9">
        <f t="shared" si="7"/>
        <v>13</v>
      </c>
      <c r="B17" s="14">
        <f t="shared" si="8"/>
        <v>11865.677142175828</v>
      </c>
      <c r="C17" s="18">
        <v>1.25</v>
      </c>
      <c r="D17" s="10">
        <f t="shared" si="0"/>
        <v>137.42202044467973</v>
      </c>
      <c r="E17" s="10">
        <f t="shared" si="1"/>
        <v>109.93761635574378</v>
      </c>
      <c r="F17" s="16">
        <f t="shared" si="6"/>
        <v>13.809084857572417</v>
      </c>
      <c r="G17" s="11">
        <f t="shared" si="2"/>
        <v>859.26600238603839</v>
      </c>
      <c r="H17" s="18">
        <v>1.25</v>
      </c>
      <c r="I17" s="10">
        <f t="shared" si="3"/>
        <v>36.980593790601894</v>
      </c>
      <c r="J17" s="10">
        <f t="shared" si="4"/>
        <v>29.584475032481517</v>
      </c>
      <c r="K17" s="12">
        <f t="shared" si="5"/>
        <v>40.176570661631132</v>
      </c>
      <c r="L17" s="20"/>
      <c r="M17" s="20"/>
      <c r="N17" s="20"/>
      <c r="O17" s="20"/>
    </row>
    <row r="18" spans="1:15" x14ac:dyDescent="0.25">
      <c r="A18" s="9">
        <f t="shared" si="7"/>
        <v>14</v>
      </c>
      <c r="B18" s="14">
        <f t="shared" si="8"/>
        <v>11204.60542226235</v>
      </c>
      <c r="C18" s="18">
        <v>1.25</v>
      </c>
      <c r="D18" s="10">
        <f t="shared" si="0"/>
        <v>133.53907062531573</v>
      </c>
      <c r="E18" s="10">
        <f t="shared" si="1"/>
        <v>106.83125650025258</v>
      </c>
      <c r="F18" s="16">
        <f t="shared" si="6"/>
        <v>15.189993343329659</v>
      </c>
      <c r="G18" s="11">
        <f t="shared" si="2"/>
        <v>737.63069996226147</v>
      </c>
      <c r="H18" s="18">
        <v>1.25</v>
      </c>
      <c r="I18" s="10">
        <f t="shared" si="3"/>
        <v>34.263329096182211</v>
      </c>
      <c r="J18" s="10">
        <f t="shared" si="4"/>
        <v>27.410663276945769</v>
      </c>
      <c r="K18" s="12">
        <f t="shared" si="5"/>
        <v>39.710296611653405</v>
      </c>
      <c r="L18" s="20"/>
      <c r="M18" s="20"/>
      <c r="N18" s="20"/>
      <c r="O18" s="20"/>
    </row>
    <row r="19" spans="1:15" x14ac:dyDescent="0.25">
      <c r="A19" s="9">
        <f t="shared" si="7"/>
        <v>15</v>
      </c>
      <c r="B19" s="14">
        <f t="shared" si="8"/>
        <v>10580.363949256232</v>
      </c>
      <c r="C19" s="18">
        <v>1.25</v>
      </c>
      <c r="D19" s="10">
        <f t="shared" si="0"/>
        <v>129.76583611395631</v>
      </c>
      <c r="E19" s="10">
        <f t="shared" si="1"/>
        <v>103.81266889116505</v>
      </c>
      <c r="F19" s="16">
        <f t="shared" si="6"/>
        <v>16.708992677662625</v>
      </c>
      <c r="G19" s="11">
        <f t="shared" si="2"/>
        <v>633.21375222101597</v>
      </c>
      <c r="H19" s="18">
        <v>1.25</v>
      </c>
      <c r="I19" s="10">
        <f t="shared" si="3"/>
        <v>31.745723916732679</v>
      </c>
      <c r="J19" s="10">
        <f t="shared" si="4"/>
        <v>25.396579133386144</v>
      </c>
      <c r="K19" s="12">
        <f t="shared" si="5"/>
        <v>39.208044878889453</v>
      </c>
      <c r="L19" s="20"/>
      <c r="M19" s="20"/>
      <c r="N19" s="20"/>
      <c r="O19" s="20"/>
    </row>
    <row r="20" spans="1:15" x14ac:dyDescent="0.25">
      <c r="A20" s="9">
        <f t="shared" si="7"/>
        <v>16</v>
      </c>
      <c r="B20" s="14">
        <f t="shared" si="8"/>
        <v>9990.9008019416742</v>
      </c>
      <c r="C20" s="18">
        <v>1.25</v>
      </c>
      <c r="D20" s="10">
        <f t="shared" si="0"/>
        <v>126.09921683221503</v>
      </c>
      <c r="E20" s="10">
        <f t="shared" si="1"/>
        <v>100.87937346577203</v>
      </c>
      <c r="F20" s="16">
        <f t="shared" si="6"/>
        <v>18.379891945428888</v>
      </c>
      <c r="G20" s="11">
        <f t="shared" si="2"/>
        <v>543.57777682291703</v>
      </c>
      <c r="H20" s="18">
        <v>1.25</v>
      </c>
      <c r="I20" s="10">
        <f t="shared" si="3"/>
        <v>29.413107645447862</v>
      </c>
      <c r="J20" s="10">
        <f t="shared" si="4"/>
        <v>23.53048611635829</v>
      </c>
      <c r="K20" s="12">
        <f t="shared" si="5"/>
        <v>38.674443674706872</v>
      </c>
      <c r="L20" s="20"/>
      <c r="M20" s="20"/>
      <c r="N20" s="20"/>
      <c r="O20" s="20"/>
    </row>
    <row r="21" spans="1:15" x14ac:dyDescent="0.25">
      <c r="A21" s="9">
        <f t="shared" si="7"/>
        <v>17</v>
      </c>
      <c r="B21" s="14">
        <f t="shared" si="8"/>
        <v>9434.2783776597498</v>
      </c>
      <c r="C21" s="18">
        <v>1.25</v>
      </c>
      <c r="D21" s="10">
        <f t="shared" si="0"/>
        <v>122.5362002964649</v>
      </c>
      <c r="E21" s="10">
        <f t="shared" si="1"/>
        <v>98.028960237171916</v>
      </c>
      <c r="F21" s="16">
        <f t="shared" si="6"/>
        <v>20.217881139971777</v>
      </c>
      <c r="G21" s="11">
        <f t="shared" si="2"/>
        <v>466.63042048494896</v>
      </c>
      <c r="H21" s="18">
        <v>1.25</v>
      </c>
      <c r="I21" s="10">
        <f t="shared" si="3"/>
        <v>27.251887644203521</v>
      </c>
      <c r="J21" s="10">
        <f t="shared" si="4"/>
        <v>21.801510115362817</v>
      </c>
      <c r="K21" s="12">
        <f t="shared" si="5"/>
        <v>38.113725060904549</v>
      </c>
      <c r="L21" s="20"/>
      <c r="M21" s="20"/>
      <c r="N21" s="20"/>
      <c r="O21" s="20"/>
    </row>
    <row r="22" spans="1:15" x14ac:dyDescent="0.25">
      <c r="A22" s="9">
        <f t="shared" si="7"/>
        <v>18</v>
      </c>
      <c r="B22" s="14">
        <f t="shared" si="8"/>
        <v>8908.6670232858833</v>
      </c>
      <c r="C22" s="18">
        <v>1.25</v>
      </c>
      <c r="D22" s="10">
        <f t="shared" si="0"/>
        <v>119.07385914279044</v>
      </c>
      <c r="E22" s="10">
        <f t="shared" si="1"/>
        <v>95.259087314232346</v>
      </c>
      <c r="F22" s="16">
        <f t="shared" si="6"/>
        <v>22.239669253968955</v>
      </c>
      <c r="G22" s="11">
        <f t="shared" si="2"/>
        <v>400.57551762807879</v>
      </c>
      <c r="H22" s="18">
        <v>1.25</v>
      </c>
      <c r="I22" s="10">
        <f t="shared" si="3"/>
        <v>25.24947003643906</v>
      </c>
      <c r="J22" s="10">
        <f t="shared" si="4"/>
        <v>20.199576029151249</v>
      </c>
      <c r="K22" s="12">
        <f t="shared" si="5"/>
        <v>37.52975564254055</v>
      </c>
      <c r="L22" s="20"/>
      <c r="M22" s="20"/>
      <c r="N22" s="20"/>
      <c r="O22" s="20"/>
    </row>
    <row r="23" spans="1:15" x14ac:dyDescent="0.25">
      <c r="A23" s="9">
        <f t="shared" si="7"/>
        <v>19</v>
      </c>
      <c r="B23" s="14">
        <f t="shared" si="8"/>
        <v>8412.3390210442722</v>
      </c>
      <c r="C23" s="18">
        <v>1.25</v>
      </c>
      <c r="D23" s="10">
        <f t="shared" si="0"/>
        <v>115.70934872187431</v>
      </c>
      <c r="E23" s="10">
        <f t="shared" si="1"/>
        <v>92.567478977499448</v>
      </c>
      <c r="F23" s="16">
        <f t="shared" si="6"/>
        <v>24.463636179365853</v>
      </c>
      <c r="G23" s="11">
        <f t="shared" si="2"/>
        <v>343.87116287070035</v>
      </c>
      <c r="H23" s="18">
        <v>1.25</v>
      </c>
      <c r="I23" s="10">
        <f t="shared" si="3"/>
        <v>23.394186320030492</v>
      </c>
      <c r="J23" s="10">
        <f t="shared" si="4"/>
        <v>18.715349056024394</v>
      </c>
      <c r="K23" s="12">
        <f t="shared" si="5"/>
        <v>36.926064960737527</v>
      </c>
      <c r="L23" s="20"/>
      <c r="M23" s="20"/>
      <c r="N23" s="20"/>
      <c r="O23" s="20"/>
    </row>
    <row r="24" spans="1:15" x14ac:dyDescent="0.25">
      <c r="A24" s="9">
        <f t="shared" si="7"/>
        <v>20</v>
      </c>
      <c r="B24" s="14">
        <f t="shared" si="8"/>
        <v>7943.6629093902484</v>
      </c>
      <c r="C24" s="18">
        <v>1.25</v>
      </c>
      <c r="D24" s="10">
        <f t="shared" si="0"/>
        <v>112.43990476184177</v>
      </c>
      <c r="E24" s="10">
        <f t="shared" si="1"/>
        <v>89.951923809473413</v>
      </c>
      <c r="F24" s="16">
        <f t="shared" si="6"/>
        <v>26.90999979730244</v>
      </c>
      <c r="G24" s="11">
        <f t="shared" si="2"/>
        <v>295.19371866314737</v>
      </c>
      <c r="H24" s="18">
        <v>1.25</v>
      </c>
      <c r="I24" s="10">
        <f t="shared" si="3"/>
        <v>21.675225372511857</v>
      </c>
      <c r="J24" s="10">
        <f t="shared" si="4"/>
        <v>17.340180298009486</v>
      </c>
      <c r="K24" s="12">
        <f t="shared" si="5"/>
        <v>36.305871755731964</v>
      </c>
      <c r="L24" s="20"/>
      <c r="M24" s="20"/>
      <c r="N24" s="20"/>
      <c r="O24" s="20"/>
    </row>
    <row r="25" spans="1:15" x14ac:dyDescent="0.25">
      <c r="A25" s="9">
        <f t="shared" si="7"/>
        <v>21</v>
      </c>
      <c r="B25" s="14">
        <f t="shared" si="8"/>
        <v>7501.0981202929643</v>
      </c>
      <c r="C25" s="18">
        <v>1.25</v>
      </c>
      <c r="D25" s="10">
        <f t="shared" si="0"/>
        <v>109.2628410971429</v>
      </c>
      <c r="E25" s="10">
        <f t="shared" si="1"/>
        <v>87.41027287771432</v>
      </c>
      <c r="F25" s="16">
        <f t="shared" si="6"/>
        <v>29.600999777032687</v>
      </c>
      <c r="G25" s="11">
        <f t="shared" si="2"/>
        <v>253.40691790123387</v>
      </c>
      <c r="H25" s="18">
        <v>1.25</v>
      </c>
      <c r="I25" s="10">
        <f t="shared" si="3"/>
        <v>20.082570452425522</v>
      </c>
      <c r="J25" s="10">
        <f t="shared" si="4"/>
        <v>16.066056361940419</v>
      </c>
      <c r="K25" s="12">
        <f t="shared" si="5"/>
        <v>35.672108257886947</v>
      </c>
      <c r="L25" s="20"/>
      <c r="M25" s="20"/>
      <c r="N25" s="20"/>
      <c r="O25" s="20"/>
    </row>
    <row r="26" spans="1:15" x14ac:dyDescent="0.25">
      <c r="A26" s="9">
        <f t="shared" si="7"/>
        <v>22</v>
      </c>
      <c r="B26" s="14">
        <f t="shared" si="8"/>
        <v>7083.1899152908072</v>
      </c>
      <c r="C26" s="18">
        <v>1.25</v>
      </c>
      <c r="D26" s="10">
        <f t="shared" si="0"/>
        <v>106.17554746160695</v>
      </c>
      <c r="E26" s="10">
        <f t="shared" si="1"/>
        <v>84.940437969285568</v>
      </c>
      <c r="F26" s="16">
        <f t="shared" si="6"/>
        <v>32.561099754735956</v>
      </c>
      <c r="G26" s="11">
        <f t="shared" si="2"/>
        <v>217.53534028777912</v>
      </c>
      <c r="H26" s="18">
        <v>1.25</v>
      </c>
      <c r="I26" s="10">
        <f t="shared" si="3"/>
        <v>18.60694082969513</v>
      </c>
      <c r="J26" s="10">
        <f t="shared" si="4"/>
        <v>14.885552663756105</v>
      </c>
      <c r="K26" s="12">
        <f t="shared" si="5"/>
        <v>35.027442652764734</v>
      </c>
      <c r="L26" s="20"/>
      <c r="M26" s="20"/>
      <c r="N26" s="20"/>
      <c r="O26" s="20"/>
    </row>
    <row r="27" spans="1:15" x14ac:dyDescent="0.25">
      <c r="A27" s="9">
        <f t="shared" si="7"/>
        <v>23</v>
      </c>
      <c r="B27" s="14">
        <f t="shared" si="8"/>
        <v>6688.5646036740391</v>
      </c>
      <c r="C27" s="18">
        <v>1.25</v>
      </c>
      <c r="D27" s="10">
        <f t="shared" si="0"/>
        <v>103.17548734385542</v>
      </c>
      <c r="E27" s="10">
        <f t="shared" si="1"/>
        <v>82.540389875084344</v>
      </c>
      <c r="F27" s="16">
        <f t="shared" si="6"/>
        <v>35.817209730209555</v>
      </c>
      <c r="G27" s="11">
        <f t="shared" si="2"/>
        <v>186.74164330653198</v>
      </c>
      <c r="H27" s="18">
        <v>1.25</v>
      </c>
      <c r="I27" s="10">
        <f t="shared" si="3"/>
        <v>17.239737704889283</v>
      </c>
      <c r="J27" s="10">
        <f t="shared" si="4"/>
        <v>13.791790163911426</v>
      </c>
      <c r="K27" s="12">
        <f t="shared" si="5"/>
        <v>34.374299855586457</v>
      </c>
      <c r="L27" s="20"/>
      <c r="M27" s="20"/>
      <c r="N27" s="20"/>
      <c r="O27" s="20"/>
    </row>
    <row r="28" spans="1:15" x14ac:dyDescent="0.25">
      <c r="A28" s="9">
        <f t="shared" si="7"/>
        <v>24</v>
      </c>
      <c r="B28" s="14">
        <f t="shared" si="8"/>
        <v>6315.9250270765242</v>
      </c>
      <c r="C28" s="18">
        <v>1.25</v>
      </c>
      <c r="D28" s="10">
        <f t="shared" si="0"/>
        <v>100.26019590331158</v>
      </c>
      <c r="E28" s="10">
        <f t="shared" si="1"/>
        <v>80.208156722649264</v>
      </c>
      <c r="F28" s="16">
        <f t="shared" si="6"/>
        <v>39.398930703230512</v>
      </c>
      <c r="G28" s="11">
        <f t="shared" si="2"/>
        <v>160.30701631602022</v>
      </c>
      <c r="H28" s="18">
        <v>1.25</v>
      </c>
      <c r="I28" s="10">
        <f t="shared" si="3"/>
        <v>15.972994102236353</v>
      </c>
      <c r="J28" s="10">
        <f t="shared" si="4"/>
        <v>12.778395281789082</v>
      </c>
      <c r="K28" s="12">
        <f t="shared" si="5"/>
        <v>33.714880720430088</v>
      </c>
      <c r="L28" s="20"/>
      <c r="M28" s="20"/>
      <c r="N28" s="20"/>
      <c r="O28" s="20"/>
    </row>
    <row r="29" spans="1:15" x14ac:dyDescent="0.25">
      <c r="A29" s="9">
        <f t="shared" si="7"/>
        <v>25</v>
      </c>
      <c r="B29" s="14">
        <f t="shared" si="8"/>
        <v>5964.0462956341116</v>
      </c>
      <c r="C29" s="18">
        <v>1.25</v>
      </c>
      <c r="D29" s="10">
        <f t="shared" si="0"/>
        <v>97.427277945094829</v>
      </c>
      <c r="E29" s="10">
        <f t="shared" si="1"/>
        <v>77.941822356075861</v>
      </c>
      <c r="F29" s="16">
        <f t="shared" si="6"/>
        <v>43.338823773553564</v>
      </c>
      <c r="G29" s="11">
        <f t="shared" si="2"/>
        <v>137.61440150744289</v>
      </c>
      <c r="H29" s="18">
        <v>1.25</v>
      </c>
      <c r="I29" s="10">
        <f t="shared" si="3"/>
        <v>14.799328444406628</v>
      </c>
      <c r="J29" s="10">
        <f t="shared" si="4"/>
        <v>11.839462755525302</v>
      </c>
      <c r="K29" s="12">
        <f t="shared" si="5"/>
        <v>33.051179800275278</v>
      </c>
      <c r="L29" s="20"/>
      <c r="M29" s="20"/>
      <c r="N29" s="20"/>
      <c r="O29" s="20"/>
    </row>
    <row r="30" spans="1:15" x14ac:dyDescent="0.25">
      <c r="A30" s="9">
        <f t="shared" si="7"/>
        <v>26</v>
      </c>
      <c r="B30" s="14">
        <f t="shared" si="8"/>
        <v>5631.7717616941563</v>
      </c>
      <c r="C30" s="18">
        <v>1.25</v>
      </c>
      <c r="D30" s="10">
        <f t="shared" si="0"/>
        <v>94.674405952135587</v>
      </c>
      <c r="E30" s="10">
        <f t="shared" si="1"/>
        <v>75.739524761708466</v>
      </c>
      <c r="F30" s="16">
        <f t="shared" si="6"/>
        <v>47.672706150908922</v>
      </c>
      <c r="G30" s="11">
        <f t="shared" si="2"/>
        <v>118.13409005703741</v>
      </c>
      <c r="H30" s="18">
        <v>1.25</v>
      </c>
      <c r="I30" s="10">
        <f t="shared" si="3"/>
        <v>13.711901538532366</v>
      </c>
      <c r="J30" s="10">
        <f t="shared" si="4"/>
        <v>10.969521230825894</v>
      </c>
      <c r="K30" s="12">
        <f t="shared" si="5"/>
        <v>32.385001765441288</v>
      </c>
      <c r="L30" s="20"/>
      <c r="M30" s="20"/>
      <c r="N30" s="20"/>
      <c r="O30" s="20"/>
    </row>
    <row r="31" spans="1:15" x14ac:dyDescent="0.25">
      <c r="A31" s="9">
        <f t="shared" si="7"/>
        <v>27</v>
      </c>
      <c r="B31" s="14">
        <f t="shared" si="8"/>
        <v>5318.009217841508</v>
      </c>
      <c r="C31" s="18">
        <v>1.25</v>
      </c>
      <c r="D31" s="10">
        <f t="shared" si="0"/>
        <v>91.999318172894093</v>
      </c>
      <c r="E31" s="10">
        <f t="shared" si="1"/>
        <v>73.599454538315271</v>
      </c>
      <c r="F31" s="16">
        <f t="shared" si="6"/>
        <v>52.439976765999816</v>
      </c>
      <c r="G31" s="11">
        <f t="shared" si="2"/>
        <v>101.41135724700612</v>
      </c>
      <c r="H31" s="18">
        <v>1.25</v>
      </c>
      <c r="I31" s="10">
        <f t="shared" si="3"/>
        <v>12.704376722814514</v>
      </c>
      <c r="J31" s="10">
        <f t="shared" si="4"/>
        <v>10.163501378251611</v>
      </c>
      <c r="K31" s="12">
        <f t="shared" si="5"/>
        <v>31.717976580031831</v>
      </c>
      <c r="L31" s="20"/>
      <c r="M31" s="20"/>
      <c r="N31" s="20"/>
      <c r="O31" s="20"/>
    </row>
    <row r="32" spans="1:15" x14ac:dyDescent="0.25">
      <c r="A32" s="9">
        <f t="shared" si="7"/>
        <v>28</v>
      </c>
      <c r="B32" s="14">
        <f>B31/1.059</f>
        <v>5021.7273067436336</v>
      </c>
      <c r="C32" s="18">
        <v>1.25</v>
      </c>
      <c r="D32" s="10">
        <f t="shared" si="0"/>
        <v>89.399816763111986</v>
      </c>
      <c r="E32" s="10">
        <f t="shared" si="1"/>
        <v>71.519853410489588</v>
      </c>
      <c r="F32" s="16">
        <f t="shared" si="6"/>
        <v>57.683974442599805</v>
      </c>
      <c r="G32" s="11">
        <f t="shared" si="2"/>
        <v>87.055847924290589</v>
      </c>
      <c r="H32" s="18">
        <v>1.25</v>
      </c>
      <c r="I32" s="10">
        <f t="shared" si="3"/>
        <v>11.770882941481986</v>
      </c>
      <c r="J32" s="10">
        <f t="shared" si="4"/>
        <v>9.4167063531855888</v>
      </c>
      <c r="K32" s="12">
        <f t="shared" si="5"/>
        <v>31.051573528652</v>
      </c>
      <c r="L32" s="20"/>
      <c r="M32" s="20"/>
      <c r="N32" s="20"/>
      <c r="O32" s="20"/>
    </row>
    <row r="33" spans="1:15" x14ac:dyDescent="0.25">
      <c r="A33" s="9">
        <f t="shared" si="7"/>
        <v>29</v>
      </c>
      <c r="B33" s="14">
        <f t="shared" si="8"/>
        <v>4741.9521310138189</v>
      </c>
      <c r="C33" s="18">
        <v>1.25</v>
      </c>
      <c r="D33" s="10">
        <f t="shared" si="0"/>
        <v>86.873765980069976</v>
      </c>
      <c r="E33" s="10">
        <f t="shared" si="1"/>
        <v>69.499012784055978</v>
      </c>
      <c r="F33" s="16">
        <f t="shared" si="6"/>
        <v>63.452371886859794</v>
      </c>
      <c r="G33" s="11">
        <f t="shared" si="2"/>
        <v>74.732464524242928</v>
      </c>
      <c r="H33" s="18">
        <v>1.25</v>
      </c>
      <c r="I33" s="10">
        <f t="shared" si="3"/>
        <v>10.905980532933741</v>
      </c>
      <c r="J33" s="10">
        <f t="shared" si="4"/>
        <v>8.7247844263469929</v>
      </c>
      <c r="K33" s="12">
        <f t="shared" si="5"/>
        <v>30.387114178854493</v>
      </c>
      <c r="L33" s="20"/>
      <c r="M33" s="20"/>
      <c r="N33" s="20"/>
      <c r="O33" s="20"/>
    </row>
    <row r="34" spans="1:15" x14ac:dyDescent="0.25">
      <c r="A34" s="9">
        <f t="shared" si="7"/>
        <v>30</v>
      </c>
      <c r="B34" s="14">
        <f t="shared" si="8"/>
        <v>4477.7640519488377</v>
      </c>
      <c r="C34" s="18">
        <v>1.25</v>
      </c>
      <c r="D34" s="10">
        <f t="shared" si="0"/>
        <v>84.419090427867786</v>
      </c>
      <c r="E34" s="10">
        <f t="shared" si="1"/>
        <v>67.535272342294235</v>
      </c>
      <c r="F34" s="16">
        <f t="shared" si="6"/>
        <v>69.797609075545779</v>
      </c>
      <c r="G34" s="11">
        <f t="shared" si="2"/>
        <v>64.153544960290944</v>
      </c>
      <c r="H34" s="18">
        <v>1.25</v>
      </c>
      <c r="I34" s="10">
        <f t="shared" si="3"/>
        <v>10.104629531703997</v>
      </c>
      <c r="J34" s="10">
        <f t="shared" si="4"/>
        <v>8.0837036253631975</v>
      </c>
      <c r="K34" s="12">
        <f t="shared" si="5"/>
        <v>29.725784358465518</v>
      </c>
      <c r="L34" s="20"/>
      <c r="M34" s="20"/>
      <c r="N34" s="20"/>
      <c r="O34" s="20"/>
    </row>
    <row r="35" spans="1:15" x14ac:dyDescent="0.25">
      <c r="A35" s="9">
        <f t="shared" si="7"/>
        <v>31</v>
      </c>
      <c r="B35" s="14">
        <f t="shared" si="8"/>
        <v>4228.2946666183552</v>
      </c>
      <c r="C35" s="18">
        <v>1.25</v>
      </c>
      <c r="D35" s="10">
        <f t="shared" si="0"/>
        <v>82.033773352285152</v>
      </c>
      <c r="E35" s="10">
        <f t="shared" si="1"/>
        <v>65.627018681828119</v>
      </c>
      <c r="F35" s="16">
        <f t="shared" si="6"/>
        <v>76.777369983100357</v>
      </c>
      <c r="G35" s="11">
        <f t="shared" si="2"/>
        <v>55.072147789759597</v>
      </c>
      <c r="H35" s="18">
        <v>1.25</v>
      </c>
      <c r="I35" s="10">
        <f t="shared" si="3"/>
        <v>9.3621602995396511</v>
      </c>
      <c r="J35" s="10">
        <f t="shared" si="4"/>
        <v>7.4897282396317211</v>
      </c>
      <c r="K35" s="12">
        <f t="shared" si="5"/>
        <v>29.068645221098198</v>
      </c>
      <c r="L35" s="20"/>
      <c r="M35" s="20"/>
      <c r="N35" s="20"/>
      <c r="O35" s="20"/>
    </row>
    <row r="36" spans="1:15" x14ac:dyDescent="0.25">
      <c r="A36" s="9">
        <f t="shared" si="7"/>
        <v>32</v>
      </c>
      <c r="B36" s="14">
        <f t="shared" si="8"/>
        <v>3992.723953369552</v>
      </c>
      <c r="C36" s="18">
        <v>1.25</v>
      </c>
      <c r="D36" s="10">
        <f t="shared" si="0"/>
        <v>79.715854983822283</v>
      </c>
      <c r="E36" s="10">
        <f t="shared" si="1"/>
        <v>63.772683987057825</v>
      </c>
      <c r="F36" s="16">
        <f t="shared" si="6"/>
        <v>84.455106981410395</v>
      </c>
      <c r="G36" s="11">
        <f t="shared" si="2"/>
        <v>47.276287912919223</v>
      </c>
      <c r="H36" s="18">
        <v>1.25</v>
      </c>
      <c r="I36" s="10">
        <f t="shared" si="3"/>
        <v>8.6742463144510253</v>
      </c>
      <c r="J36" s="10">
        <f t="shared" si="4"/>
        <v>6.9393970515608201</v>
      </c>
      <c r="K36" s="12">
        <f t="shared" si="5"/>
        <v>28.416643467748504</v>
      </c>
      <c r="L36" s="20"/>
      <c r="M36" s="20"/>
      <c r="N36" s="20"/>
      <c r="O36" s="20"/>
    </row>
    <row r="37" spans="1:15" x14ac:dyDescent="0.25">
      <c r="A37" s="9">
        <f t="shared" si="7"/>
        <v>33</v>
      </c>
      <c r="B37" s="14">
        <f t="shared" si="8"/>
        <v>3770.277576364072</v>
      </c>
      <c r="C37" s="18">
        <v>1.25</v>
      </c>
      <c r="D37" s="10">
        <f t="shared" si="0"/>
        <v>77.463430927559159</v>
      </c>
      <c r="E37" s="10">
        <f t="shared" si="1"/>
        <v>61.97074474204733</v>
      </c>
      <c r="F37" s="16">
        <f t="shared" si="6"/>
        <v>92.900617679551445</v>
      </c>
      <c r="G37" s="11">
        <f t="shared" si="2"/>
        <v>40.583988250424262</v>
      </c>
      <c r="H37" s="18">
        <v>1.25</v>
      </c>
      <c r="I37" s="10">
        <f t="shared" si="3"/>
        <v>8.0368789591721637</v>
      </c>
      <c r="J37" s="10">
        <f t="shared" si="4"/>
        <v>6.4295031673377308</v>
      </c>
      <c r="K37" s="12">
        <f t="shared" si="5"/>
        <v>27.770620787354801</v>
      </c>
      <c r="L37" s="20"/>
      <c r="M37" s="20"/>
      <c r="N37" s="20"/>
      <c r="O37" s="20"/>
    </row>
    <row r="38" spans="1:15" x14ac:dyDescent="0.25">
      <c r="A38" s="9">
        <f t="shared" si="7"/>
        <v>34</v>
      </c>
      <c r="B38" s="14">
        <f t="shared" si="8"/>
        <v>3560.2243402871313</v>
      </c>
      <c r="C38" s="18">
        <v>1.25</v>
      </c>
      <c r="D38" s="10">
        <f t="shared" si="0"/>
        <v>75.274650598510192</v>
      </c>
      <c r="E38" s="10">
        <f t="shared" si="1"/>
        <v>60.219720478808149</v>
      </c>
      <c r="F38" s="16">
        <f t="shared" si="6"/>
        <v>102.1906794475066</v>
      </c>
      <c r="G38" s="11">
        <f t="shared" si="2"/>
        <v>34.839031891513656</v>
      </c>
      <c r="H38" s="18">
        <v>1.25</v>
      </c>
      <c r="I38" s="10">
        <f t="shared" si="3"/>
        <v>7.4463441621177999</v>
      </c>
      <c r="J38" s="10">
        <f t="shared" si="4"/>
        <v>5.9570753296942396</v>
      </c>
      <c r="K38" s="12">
        <f t="shared" si="5"/>
        <v>27.131322574556954</v>
      </c>
      <c r="L38" s="20"/>
      <c r="M38" s="20"/>
      <c r="N38" s="20"/>
      <c r="O38" s="20"/>
    </row>
    <row r="39" spans="1:15" x14ac:dyDescent="0.25">
      <c r="A39" s="9">
        <f t="shared" si="7"/>
        <v>35</v>
      </c>
      <c r="B39" s="14">
        <f t="shared" si="8"/>
        <v>3361.8737868622584</v>
      </c>
      <c r="C39" s="18">
        <v>1.25</v>
      </c>
      <c r="D39" s="10">
        <f t="shared" si="0"/>
        <v>73.147715701189014</v>
      </c>
      <c r="E39" s="10">
        <f t="shared" si="1"/>
        <v>58.518172560951214</v>
      </c>
      <c r="F39" s="16">
        <f t="shared" si="6"/>
        <v>112.40974739225726</v>
      </c>
      <c r="G39" s="11">
        <f t="shared" si="2"/>
        <v>29.907315556282647</v>
      </c>
      <c r="H39" s="18">
        <v>1.25</v>
      </c>
      <c r="I39" s="10">
        <f t="shared" si="3"/>
        <v>6.8992007547189989</v>
      </c>
      <c r="J39" s="10">
        <f t="shared" si="4"/>
        <v>5.5193606037751994</v>
      </c>
      <c r="K39" s="12">
        <f t="shared" si="5"/>
        <v>26.499405978588008</v>
      </c>
      <c r="L39" s="20"/>
      <c r="M39" s="20"/>
      <c r="N39" s="20"/>
      <c r="O39" s="20"/>
    </row>
    <row r="40" spans="1:15" x14ac:dyDescent="0.25">
      <c r="A40" s="19" t="s">
        <v>11</v>
      </c>
      <c r="D40"/>
      <c r="E40"/>
      <c r="I40"/>
      <c r="J40"/>
      <c r="K40"/>
    </row>
    <row r="41" spans="1:15" ht="70.5" customHeight="1" x14ac:dyDescent="0.25">
      <c r="A41" s="29" t="s">
        <v>18</v>
      </c>
      <c r="B41" s="22"/>
      <c r="C41" s="22"/>
      <c r="D41" s="22"/>
      <c r="E41" s="22"/>
      <c r="F41" s="22"/>
      <c r="G41" s="22"/>
      <c r="H41" s="22"/>
      <c r="I41" s="22"/>
      <c r="J41" s="22"/>
      <c r="K41" s="22"/>
    </row>
    <row r="42" spans="1:15" ht="140.25" customHeight="1" x14ac:dyDescent="0.25">
      <c r="A42" s="22" t="s">
        <v>19</v>
      </c>
      <c r="B42" s="22"/>
      <c r="C42" s="22"/>
      <c r="D42" s="22"/>
      <c r="E42" s="22"/>
      <c r="F42" s="22"/>
      <c r="G42" s="22"/>
      <c r="H42" s="22"/>
      <c r="I42" s="22"/>
      <c r="J42" s="22"/>
      <c r="K42" s="22"/>
    </row>
    <row r="43" spans="1:15" ht="70.5" customHeight="1" x14ac:dyDescent="0.25">
      <c r="A43" s="22" t="s">
        <v>12</v>
      </c>
      <c r="B43" s="22"/>
      <c r="C43" s="22"/>
      <c r="D43" s="22"/>
      <c r="E43" s="22"/>
      <c r="F43" s="22"/>
      <c r="G43" s="22"/>
      <c r="H43" s="22"/>
      <c r="I43" s="22"/>
      <c r="J43" s="22"/>
      <c r="K43" s="22"/>
    </row>
    <row r="44" spans="1:15" ht="84" customHeight="1" x14ac:dyDescent="0.25">
      <c r="A44" s="22" t="s">
        <v>17</v>
      </c>
      <c r="B44" s="22"/>
      <c r="C44" s="22"/>
      <c r="D44" s="22"/>
      <c r="E44" s="22"/>
      <c r="F44" s="22"/>
      <c r="G44" s="22"/>
      <c r="H44" s="22"/>
      <c r="I44" s="22"/>
      <c r="J44" s="22"/>
      <c r="K44" s="22"/>
    </row>
    <row r="45" spans="1:15" ht="95.25" customHeight="1" x14ac:dyDescent="0.25">
      <c r="A45" s="22" t="s">
        <v>13</v>
      </c>
      <c r="B45" s="22"/>
      <c r="C45" s="22"/>
      <c r="D45" s="22"/>
      <c r="E45" s="22"/>
      <c r="F45" s="22"/>
      <c r="G45" s="22"/>
      <c r="H45" s="22"/>
      <c r="I45" s="22"/>
      <c r="J45" s="22"/>
      <c r="K45" s="22"/>
    </row>
    <row r="46" spans="1:15" ht="33.75" customHeight="1" x14ac:dyDescent="0.25">
      <c r="A46" s="22" t="s">
        <v>14</v>
      </c>
      <c r="B46" s="22"/>
      <c r="C46" s="22"/>
      <c r="D46" s="22"/>
      <c r="E46" s="22"/>
      <c r="F46" s="22"/>
      <c r="G46" s="22"/>
      <c r="H46" s="22"/>
      <c r="I46" s="22"/>
      <c r="J46" s="22"/>
      <c r="K46" s="22"/>
    </row>
    <row r="47" spans="1:15" ht="50.25" customHeight="1" x14ac:dyDescent="0.25">
      <c r="A47" s="22" t="s">
        <v>15</v>
      </c>
      <c r="B47" s="22"/>
      <c r="C47" s="22"/>
      <c r="D47" s="22"/>
      <c r="E47" s="22"/>
      <c r="F47" s="22"/>
      <c r="G47" s="22"/>
      <c r="H47" s="22"/>
      <c r="I47" s="22"/>
      <c r="J47" s="22"/>
      <c r="K47" s="22"/>
    </row>
  </sheetData>
  <sheetProtection algorithmName="SHA-512" hashValue="MhG2kUwzOAXobpBb4EZzcyGfaxfwK69nqm3+25129cpO8N4cg40fTpzqoQWO337tjYDEq+yreplIm52uzdFZaw==" saltValue="28c6ASYz6kCe9xiWV4+A3Q==" spinCount="100000" sheet="1" objects="1" scenarios="1"/>
  <mergeCells count="9">
    <mergeCell ref="A1:K1"/>
    <mergeCell ref="A41:K41"/>
    <mergeCell ref="A42:K42"/>
    <mergeCell ref="A43:K43"/>
    <mergeCell ref="A44:K44"/>
    <mergeCell ref="A45:K45"/>
    <mergeCell ref="A46:K46"/>
    <mergeCell ref="A47:K47"/>
    <mergeCell ref="A2:E2"/>
  </mergeCells>
  <conditionalFormatting sqref="C4:C39">
    <cfRule type="iconSet" priority="2">
      <iconSet>
        <cfvo type="percent" val="0"/>
        <cfvo type="num" val="1"/>
        <cfvo type="num" val="1.1000000000000001"/>
      </iconSet>
    </cfRule>
  </conditionalFormatting>
  <conditionalFormatting sqref="K4:K39">
    <cfRule type="iconSet" priority="3">
      <iconSet>
        <cfvo type="percent" val="0"/>
        <cfvo type="num" val="20"/>
        <cfvo type="num" val="30"/>
      </iconSet>
    </cfRule>
  </conditionalFormatting>
  <hyperlinks>
    <hyperlink ref="A2" r:id="rId1"/>
  </hyperlinks>
  <pageMargins left="0.70866141732283472" right="0.70866141732283472" top="0.74803149606299213" bottom="0.74803149606299213" header="0.31496062992125984" footer="0.31496062992125984"/>
  <pageSetup paperSize="9" scale="88"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Ellips 2016 V3,2</vt:lpstr>
      <vt:lpstr>'Ellips 2016 V3,2'!Afdrukbereik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jockos</dc:creator>
  <cp:lastModifiedBy>Windows-gebruiker</cp:lastModifiedBy>
  <dcterms:created xsi:type="dcterms:W3CDTF">2015-12-12T23:37:02Z</dcterms:created>
  <dcterms:modified xsi:type="dcterms:W3CDTF">2018-03-20T21:29:29Z</dcterms:modified>
</cp:coreProperties>
</file>